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Main\01 WCPFC\02 SC\SC 17 - 2021 (Palau)\3_Documents --------\02 GN\"/>
    </mc:Choice>
  </mc:AlternateContent>
  <xr:revisionPtr revIDLastSave="0" documentId="8_{11C6AAE7-9007-43AE-8181-C0269154E4CC}" xr6:coauthVersionLast="47" xr6:coauthVersionMax="47" xr10:uidLastSave="{00000000-0000-0000-0000-000000000000}"/>
  <bookViews>
    <workbookView xWindow="28680" yWindow="-120" windowWidth="29040" windowHeight="15840" xr2:uid="{F87762DF-3674-48F9-9F3C-2A897665E0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  <c r="AB6" i="1"/>
  <c r="AB5" i="1"/>
  <c r="AB4" i="1"/>
  <c r="AB15" i="1"/>
  <c r="AB9" i="1"/>
  <c r="AB14" i="1"/>
  <c r="AB10" i="1"/>
  <c r="AB11" i="1"/>
  <c r="AB12" i="1"/>
  <c r="AB8" i="1"/>
  <c r="AB13" i="1"/>
  <c r="AB3" i="1"/>
  <c r="I7" i="1"/>
  <c r="I6" i="1"/>
  <c r="I5" i="1"/>
  <c r="I16" i="1"/>
  <c r="I4" i="1"/>
  <c r="I15" i="1"/>
  <c r="I9" i="1"/>
  <c r="I14" i="1"/>
  <c r="I10" i="1"/>
  <c r="I11" i="1"/>
  <c r="I12" i="1"/>
  <c r="I8" i="1"/>
  <c r="I13" i="1"/>
  <c r="I3" i="1"/>
  <c r="F6" i="1" l="1"/>
  <c r="G6" i="1" s="1"/>
  <c r="F7" i="1"/>
  <c r="G7" i="1" s="1"/>
  <c r="F3" i="1"/>
  <c r="G3" i="1" s="1"/>
  <c r="G17" i="1" l="1"/>
  <c r="G18" i="1" s="1"/>
  <c r="E17" i="1"/>
  <c r="E18" i="1" s="1"/>
  <c r="F17" i="1"/>
  <c r="F18" i="1" s="1"/>
</calcChain>
</file>

<file path=xl/sharedStrings.xml><?xml version="1.0" encoding="utf-8"?>
<sst xmlns="http://schemas.openxmlformats.org/spreadsheetml/2006/main" count="79" uniqueCount="61">
  <si>
    <t>Project Title</t>
  </si>
  <si>
    <t>TOR</t>
  </si>
  <si>
    <t>Notes</t>
  </si>
  <si>
    <t>SPC-OFP scientific services</t>
  </si>
  <si>
    <t>SPC Additional resourcing</t>
  </si>
  <si>
    <t>P35b. WCPFC Tissue Bank</t>
  </si>
  <si>
    <t>P42. Pacific Tuna Tagging Program</t>
  </si>
  <si>
    <t>P60. PS Species Composition</t>
  </si>
  <si>
    <t>P68. Seabird mortality</t>
  </si>
  <si>
    <t>P108. WCPO silky shark assessment</t>
  </si>
  <si>
    <t>Total Project Budget</t>
  </si>
  <si>
    <t>Total Budget with SPC-SSA</t>
  </si>
  <si>
    <t>High 1</t>
  </si>
  <si>
    <t>SC15-Att.G</t>
  </si>
  <si>
    <t>High 2</t>
  </si>
  <si>
    <t>SC16-GN-IP-08</t>
  </si>
  <si>
    <t>SC17-GN-IP-07</t>
  </si>
  <si>
    <t>P17X1. Billfish Research Plan 2023 - 2027</t>
  </si>
  <si>
    <t xml:space="preserve">Responsibility: SPC
Contingent on EU support </t>
  </si>
  <si>
    <t>Responsibility: SPC
TOR by SPC</t>
  </si>
  <si>
    <t>Responsibility: SPC</t>
  </si>
  <si>
    <t>Budget: 2% annual increase</t>
  </si>
  <si>
    <t xml:space="preserve">P65. Peer review </t>
  </si>
  <si>
    <r>
      <t xml:space="preserve">P90. Length weight conversion
</t>
    </r>
    <r>
      <rPr>
        <sz val="11"/>
        <color theme="1"/>
        <rFont val="Times New Roman"/>
        <family val="1"/>
      </rPr>
      <t xml:space="preserve">(WCPFC17 endorsed the extension of Project 90 to 57 months until Sep. 2023) </t>
    </r>
  </si>
  <si>
    <t>Responsibility: SPC
Report to SC19 (2023)</t>
  </si>
  <si>
    <t>P17X2. SWP mako shark SA</t>
  </si>
  <si>
    <t>P17X3. Preparing WCP tuna fisheries for application of CKMR methods to resolve key SA uncertainties.</t>
  </si>
  <si>
    <t>2021 Total Project Budget</t>
  </si>
  <si>
    <t>2021 Total Budget+ SPC-SSA</t>
  </si>
  <si>
    <r>
      <t xml:space="preserve">Responsibility: SPC
</t>
    </r>
    <r>
      <rPr>
        <sz val="11"/>
        <color rgb="FF000000"/>
        <rFont val="Times New Roman"/>
        <family val="1"/>
      </rPr>
      <t xml:space="preserve">Carry over 2000 budget to 2022. </t>
    </r>
  </si>
  <si>
    <t>Dec. 2021 – Aug. 2022</t>
  </si>
  <si>
    <t>SC16 Rank</t>
  </si>
  <si>
    <t>Budget: 2% annual increase
TOR: MFCL work</t>
  </si>
  <si>
    <t>1-2: Low</t>
  </si>
  <si>
    <t>6-9: High</t>
  </si>
  <si>
    <t xml:space="preserve">P17X4. Further development of ensemble model approaches for presenting SA uncertainty </t>
  </si>
  <si>
    <t>P17X5. Scientific Advice for Southwest Pacific blue shark</t>
  </si>
  <si>
    <t>No.</t>
  </si>
  <si>
    <t>TOR - TBC pending SC support for a project between SPC and US (NOAA scientists)</t>
  </si>
  <si>
    <t>CCMs</t>
  </si>
  <si>
    <t>Average</t>
  </si>
  <si>
    <t>3-5: Medium</t>
  </si>
  <si>
    <t>AU</t>
  </si>
  <si>
    <t>CK</t>
  </si>
  <si>
    <t>EU</t>
  </si>
  <si>
    <t>JP</t>
  </si>
  <si>
    <t>KI</t>
  </si>
  <si>
    <t>KR</t>
  </si>
  <si>
    <t>RMI</t>
  </si>
  <si>
    <t>NR</t>
  </si>
  <si>
    <t>NZ</t>
  </si>
  <si>
    <t>PW</t>
  </si>
  <si>
    <t>PNG</t>
  </si>
  <si>
    <t>WS</t>
  </si>
  <si>
    <t>CTP</t>
  </si>
  <si>
    <t>TV</t>
  </si>
  <si>
    <t>US</t>
  </si>
  <si>
    <t>TK</t>
  </si>
  <si>
    <t>TO</t>
  </si>
  <si>
    <r>
      <t>SC17 Work Program and Budget 2022-2024</t>
    </r>
    <r>
      <rPr>
        <sz val="14"/>
        <color rgb="FF0000FF"/>
        <rFont val="Calibri"/>
        <family val="2"/>
        <scheme val="minor"/>
      </rPr>
      <t xml:space="preserve">
Project order by Average Score</t>
    </r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</si>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</sst>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color rgb="FF0000FF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4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4" fillId="0" borderId="1" xfId="1" applyNumberFormat="1" applyFont="1" applyBorder="1"/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3" fontId="3" fillId="0" borderId="0" xfId="0" applyNumberFormat="1" applyFont="1"/>
    <xf numFmtId="0" fontId="15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3" fillId="9" borderId="5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EAD6-006A-4617-BA67-032CFCC4E358}">
  <dimension ref="A1:AD2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G7" sqref="AG7"/>
    </sheetView>
  </sheetViews>
  <sheetFormatPr defaultColWidth="9.1796875" defaultRowHeight="18.5" x14ac:dyDescent="0.45"/>
  <cols>
    <col min="1" max="1" width="6" style="2" customWidth="1"/>
    <col min="2" max="2" width="35" style="13" customWidth="1"/>
    <col min="3" max="3" width="21.81640625" style="12" customWidth="1"/>
    <col min="4" max="4" width="14.54296875" style="2" customWidth="1"/>
    <col min="5" max="7" width="13.6328125" style="2" customWidth="1"/>
    <col min="8" max="8" width="30.1796875" style="15" customWidth="1"/>
    <col min="9" max="9" width="8.453125" style="29" customWidth="1"/>
    <col min="10" max="24" width="5.6328125" style="25" customWidth="1"/>
    <col min="25" max="27" width="5.6328125" style="2" customWidth="1"/>
    <col min="28" max="28" width="10" style="2" bestFit="1" customWidth="1"/>
    <col min="29" max="29" width="9.1796875" style="2"/>
    <col min="30" max="30" width="11.6328125" style="2" bestFit="1" customWidth="1"/>
    <col min="31" max="16384" width="9.1796875" style="2"/>
  </cols>
  <sheetData>
    <row r="1" spans="1:30" ht="43.5" customHeight="1" thickBot="1" x14ac:dyDescent="0.5">
      <c r="C1" s="83" t="s">
        <v>59</v>
      </c>
      <c r="D1" s="84"/>
      <c r="E1" s="84"/>
      <c r="F1" s="84"/>
      <c r="G1" s="84"/>
      <c r="K1" s="54" t="s">
        <v>34</v>
      </c>
      <c r="L1" s="55"/>
      <c r="M1" s="55"/>
      <c r="N1" s="50"/>
      <c r="O1" s="56" t="s">
        <v>41</v>
      </c>
      <c r="P1" s="57"/>
      <c r="Q1" s="57"/>
      <c r="R1" s="28"/>
      <c r="S1" s="58" t="s">
        <v>33</v>
      </c>
      <c r="T1" s="58"/>
      <c r="U1" s="59"/>
      <c r="V1" s="53"/>
      <c r="W1" s="27"/>
      <c r="X1" s="27"/>
    </row>
    <row r="2" spans="1:30" ht="30.5" customHeight="1" thickBot="1" x14ac:dyDescent="0.5">
      <c r="A2" s="60" t="s">
        <v>37</v>
      </c>
      <c r="B2" s="18" t="s">
        <v>0</v>
      </c>
      <c r="C2" s="1" t="s">
        <v>1</v>
      </c>
      <c r="D2" s="1" t="s">
        <v>31</v>
      </c>
      <c r="E2" s="1">
        <v>2022</v>
      </c>
      <c r="F2" s="1">
        <v>2023</v>
      </c>
      <c r="G2" s="1">
        <v>2024</v>
      </c>
      <c r="H2" s="17" t="s">
        <v>2</v>
      </c>
      <c r="I2" s="52" t="s">
        <v>39</v>
      </c>
      <c r="J2" s="85" t="s">
        <v>42</v>
      </c>
      <c r="K2" s="85" t="s">
        <v>43</v>
      </c>
      <c r="L2" s="85" t="s">
        <v>44</v>
      </c>
      <c r="M2" s="85" t="s">
        <v>45</v>
      </c>
      <c r="N2" s="85" t="s">
        <v>46</v>
      </c>
      <c r="O2" s="85" t="s">
        <v>47</v>
      </c>
      <c r="P2" s="85" t="s">
        <v>48</v>
      </c>
      <c r="Q2" s="85" t="s">
        <v>49</v>
      </c>
      <c r="R2" s="85" t="s">
        <v>50</v>
      </c>
      <c r="S2" s="85" t="s">
        <v>51</v>
      </c>
      <c r="T2" s="85" t="s">
        <v>58</v>
      </c>
      <c r="U2" s="85" t="s">
        <v>52</v>
      </c>
      <c r="V2" s="85" t="s">
        <v>53</v>
      </c>
      <c r="W2" s="85" t="s">
        <v>54</v>
      </c>
      <c r="X2" s="85" t="s">
        <v>55</v>
      </c>
      <c r="Y2" s="85" t="s">
        <v>56</v>
      </c>
      <c r="Z2" s="85" t="s">
        <v>60</v>
      </c>
      <c r="AA2" s="85" t="s">
        <v>57</v>
      </c>
      <c r="AB2" s="81" t="s">
        <v>40</v>
      </c>
    </row>
    <row r="3" spans="1:30" x14ac:dyDescent="0.45">
      <c r="A3" s="61">
        <v>1</v>
      </c>
      <c r="B3" s="20" t="s">
        <v>3</v>
      </c>
      <c r="C3" s="3"/>
      <c r="D3" s="5" t="s">
        <v>12</v>
      </c>
      <c r="E3" s="80">
        <v>961874.3</v>
      </c>
      <c r="F3" s="6">
        <f>E3*1.02</f>
        <v>981111.78600000008</v>
      </c>
      <c r="G3" s="6">
        <f>F3*1.02</f>
        <v>1000734.0217200001</v>
      </c>
      <c r="H3" s="34" t="s">
        <v>21</v>
      </c>
      <c r="I3" s="51">
        <f t="shared" ref="I3:I16" si="0">COUNT(J3:AA3)</f>
        <v>16</v>
      </c>
      <c r="J3" s="44">
        <v>9</v>
      </c>
      <c r="K3" s="44">
        <v>9</v>
      </c>
      <c r="L3" s="62">
        <v>9</v>
      </c>
      <c r="M3" s="63"/>
      <c r="N3" s="46">
        <v>9</v>
      </c>
      <c r="O3" s="44">
        <v>9</v>
      </c>
      <c r="P3" s="45">
        <v>9</v>
      </c>
      <c r="Q3" s="46">
        <v>9</v>
      </c>
      <c r="R3" s="46">
        <v>9</v>
      </c>
      <c r="S3" s="46">
        <v>9</v>
      </c>
      <c r="T3" s="46">
        <v>9</v>
      </c>
      <c r="U3" s="64">
        <v>9</v>
      </c>
      <c r="V3" s="44">
        <v>9</v>
      </c>
      <c r="W3" s="45">
        <v>9</v>
      </c>
      <c r="X3" s="45">
        <v>9</v>
      </c>
      <c r="Y3" s="65"/>
      <c r="Z3" s="46">
        <v>6</v>
      </c>
      <c r="AA3" s="73">
        <v>9</v>
      </c>
      <c r="AB3" s="76">
        <f t="shared" ref="AB3:AB15" si="1">AVERAGE(J3:AA3)</f>
        <v>8.8125</v>
      </c>
    </row>
    <row r="4" spans="1:30" x14ac:dyDescent="0.45">
      <c r="A4" s="61">
        <v>6</v>
      </c>
      <c r="B4" s="20" t="s">
        <v>22</v>
      </c>
      <c r="C4" s="3" t="s">
        <v>16</v>
      </c>
      <c r="D4" s="5"/>
      <c r="E4" s="80">
        <v>50000</v>
      </c>
      <c r="F4" s="7"/>
      <c r="G4" s="3"/>
      <c r="H4" s="34" t="s">
        <v>20</v>
      </c>
      <c r="I4" s="51">
        <f t="shared" si="0"/>
        <v>18</v>
      </c>
      <c r="J4" s="45">
        <v>9</v>
      </c>
      <c r="K4" s="45">
        <v>9</v>
      </c>
      <c r="L4" s="46">
        <v>9</v>
      </c>
      <c r="M4" s="46">
        <v>9</v>
      </c>
      <c r="N4" s="46">
        <v>9</v>
      </c>
      <c r="O4" s="45">
        <v>9</v>
      </c>
      <c r="P4" s="45">
        <v>9</v>
      </c>
      <c r="Q4" s="46">
        <v>9</v>
      </c>
      <c r="R4" s="46">
        <v>9</v>
      </c>
      <c r="S4" s="46">
        <v>9</v>
      </c>
      <c r="T4" s="46">
        <v>9</v>
      </c>
      <c r="U4" s="64">
        <v>9</v>
      </c>
      <c r="V4" s="45">
        <v>9</v>
      </c>
      <c r="W4" s="45">
        <v>9</v>
      </c>
      <c r="X4" s="45">
        <v>9</v>
      </c>
      <c r="Y4" s="46">
        <v>9</v>
      </c>
      <c r="Z4" s="46">
        <v>9</v>
      </c>
      <c r="AA4" s="73">
        <v>9</v>
      </c>
      <c r="AB4" s="77">
        <f t="shared" si="1"/>
        <v>9</v>
      </c>
    </row>
    <row r="5" spans="1:30" ht="36" x14ac:dyDescent="0.45">
      <c r="A5" s="61">
        <v>4</v>
      </c>
      <c r="B5" s="20" t="s">
        <v>6</v>
      </c>
      <c r="C5" s="3" t="s">
        <v>13</v>
      </c>
      <c r="D5" s="5" t="s">
        <v>12</v>
      </c>
      <c r="E5" s="80">
        <v>730000</v>
      </c>
      <c r="F5" s="6">
        <v>730000</v>
      </c>
      <c r="G5" s="6">
        <v>730000</v>
      </c>
      <c r="H5" s="34" t="s">
        <v>20</v>
      </c>
      <c r="I5" s="51">
        <f t="shared" si="0"/>
        <v>17</v>
      </c>
      <c r="J5" s="44">
        <v>9</v>
      </c>
      <c r="K5" s="44">
        <v>9</v>
      </c>
      <c r="L5" s="46">
        <v>9</v>
      </c>
      <c r="M5" s="46">
        <v>9</v>
      </c>
      <c r="N5" s="46">
        <v>9</v>
      </c>
      <c r="O5" s="44">
        <v>9</v>
      </c>
      <c r="P5" s="45">
        <v>9</v>
      </c>
      <c r="Q5" s="46">
        <v>9</v>
      </c>
      <c r="R5" s="46">
        <v>8</v>
      </c>
      <c r="S5" s="46">
        <v>9</v>
      </c>
      <c r="T5" s="46">
        <v>9</v>
      </c>
      <c r="U5" s="64">
        <v>9</v>
      </c>
      <c r="V5" s="44">
        <v>9</v>
      </c>
      <c r="W5" s="45">
        <v>9</v>
      </c>
      <c r="X5" s="45">
        <v>9</v>
      </c>
      <c r="Y5" s="65"/>
      <c r="Z5" s="46">
        <v>9</v>
      </c>
      <c r="AA5" s="73">
        <v>9</v>
      </c>
      <c r="AB5" s="77">
        <f t="shared" si="1"/>
        <v>8.9411764705882355</v>
      </c>
    </row>
    <row r="6" spans="1:30" ht="37.5" customHeight="1" x14ac:dyDescent="0.45">
      <c r="A6" s="61">
        <v>3</v>
      </c>
      <c r="B6" s="20" t="s">
        <v>5</v>
      </c>
      <c r="C6" s="3" t="s">
        <v>13</v>
      </c>
      <c r="D6" s="5" t="s">
        <v>12</v>
      </c>
      <c r="E6" s="80">
        <v>103203.6</v>
      </c>
      <c r="F6" s="6">
        <f>E6*1.02</f>
        <v>105267.67200000001</v>
      </c>
      <c r="G6" s="6">
        <f>F6*1.02</f>
        <v>107373.02544000001</v>
      </c>
      <c r="H6" s="34" t="s">
        <v>21</v>
      </c>
      <c r="I6" s="51">
        <f t="shared" si="0"/>
        <v>17</v>
      </c>
      <c r="J6" s="44">
        <v>9</v>
      </c>
      <c r="K6" s="44">
        <v>9</v>
      </c>
      <c r="L6" s="62">
        <v>9</v>
      </c>
      <c r="M6" s="46">
        <v>9</v>
      </c>
      <c r="N6" s="46">
        <v>9</v>
      </c>
      <c r="O6" s="44">
        <v>6</v>
      </c>
      <c r="P6" s="45">
        <v>9</v>
      </c>
      <c r="Q6" s="46">
        <v>9</v>
      </c>
      <c r="R6" s="46">
        <v>9</v>
      </c>
      <c r="S6" s="46">
        <v>9</v>
      </c>
      <c r="T6" s="46">
        <v>9</v>
      </c>
      <c r="U6" s="64">
        <v>9</v>
      </c>
      <c r="V6" s="44">
        <v>9</v>
      </c>
      <c r="W6" s="45">
        <v>6</v>
      </c>
      <c r="X6" s="45">
        <v>9</v>
      </c>
      <c r="Y6" s="65"/>
      <c r="Z6" s="46">
        <v>9</v>
      </c>
      <c r="AA6" s="73">
        <v>9</v>
      </c>
      <c r="AB6" s="77">
        <f t="shared" si="1"/>
        <v>8.6470588235294112</v>
      </c>
    </row>
    <row r="7" spans="1:30" ht="29.5" customHeight="1" x14ac:dyDescent="0.45">
      <c r="A7" s="61">
        <v>2</v>
      </c>
      <c r="B7" s="20" t="s">
        <v>4</v>
      </c>
      <c r="C7" s="3"/>
      <c r="D7" s="5" t="s">
        <v>12</v>
      </c>
      <c r="E7" s="80">
        <v>173206.2</v>
      </c>
      <c r="F7" s="6">
        <f>E7*1.02</f>
        <v>176670.32400000002</v>
      </c>
      <c r="G7" s="6">
        <f>F7*1.02</f>
        <v>180203.73048000003</v>
      </c>
      <c r="H7" s="35" t="s">
        <v>32</v>
      </c>
      <c r="I7" s="51">
        <f t="shared" si="0"/>
        <v>16</v>
      </c>
      <c r="J7" s="44">
        <v>9</v>
      </c>
      <c r="K7" s="44">
        <v>9</v>
      </c>
      <c r="L7" s="62">
        <v>9</v>
      </c>
      <c r="M7" s="63"/>
      <c r="N7" s="46">
        <v>9</v>
      </c>
      <c r="O7" s="47">
        <v>4</v>
      </c>
      <c r="P7" s="45">
        <v>9</v>
      </c>
      <c r="Q7" s="46">
        <v>9</v>
      </c>
      <c r="R7" s="46">
        <v>8</v>
      </c>
      <c r="S7" s="46">
        <v>9</v>
      </c>
      <c r="T7" s="46">
        <v>9</v>
      </c>
      <c r="U7" s="64">
        <v>9</v>
      </c>
      <c r="V7" s="44">
        <v>9</v>
      </c>
      <c r="W7" s="45">
        <v>6</v>
      </c>
      <c r="X7" s="45">
        <v>9</v>
      </c>
      <c r="Y7" s="65"/>
      <c r="Z7" s="43">
        <v>4</v>
      </c>
      <c r="AA7" s="73">
        <v>9</v>
      </c>
      <c r="AB7" s="77">
        <f t="shared" si="1"/>
        <v>8.125</v>
      </c>
    </row>
    <row r="8" spans="1:30" ht="80.400000000000006" customHeight="1" x14ac:dyDescent="0.45">
      <c r="A8" s="61">
        <v>13</v>
      </c>
      <c r="B8" s="19" t="s">
        <v>35</v>
      </c>
      <c r="C8" s="23" t="s">
        <v>38</v>
      </c>
      <c r="D8" s="4"/>
      <c r="E8" s="80">
        <v>20000</v>
      </c>
      <c r="F8" s="7"/>
      <c r="G8" s="3"/>
      <c r="H8" s="39" t="s">
        <v>20</v>
      </c>
      <c r="I8" s="51">
        <f t="shared" si="0"/>
        <v>18</v>
      </c>
      <c r="J8" s="45">
        <v>9</v>
      </c>
      <c r="K8" s="45">
        <v>6</v>
      </c>
      <c r="L8" s="46">
        <v>9</v>
      </c>
      <c r="M8" s="46">
        <v>9</v>
      </c>
      <c r="N8" s="46">
        <v>9</v>
      </c>
      <c r="O8" s="45">
        <v>6</v>
      </c>
      <c r="P8" s="45">
        <v>9</v>
      </c>
      <c r="Q8" s="46">
        <v>6</v>
      </c>
      <c r="R8" s="46">
        <v>6</v>
      </c>
      <c r="S8" s="46">
        <v>9</v>
      </c>
      <c r="T8" s="64">
        <v>6</v>
      </c>
      <c r="U8" s="71">
        <v>6</v>
      </c>
      <c r="V8" s="45">
        <v>9</v>
      </c>
      <c r="W8" s="46">
        <v>6</v>
      </c>
      <c r="X8" s="46">
        <v>9</v>
      </c>
      <c r="Y8" s="46">
        <v>9</v>
      </c>
      <c r="Z8" s="64">
        <v>6</v>
      </c>
      <c r="AA8" s="73">
        <v>8</v>
      </c>
      <c r="AB8" s="77">
        <f t="shared" si="1"/>
        <v>7.6111111111111107</v>
      </c>
    </row>
    <row r="9" spans="1:30" ht="63.65" customHeight="1" x14ac:dyDescent="0.45">
      <c r="A9" s="61">
        <v>8</v>
      </c>
      <c r="B9" s="20" t="s">
        <v>23</v>
      </c>
      <c r="C9" s="16" t="s">
        <v>15</v>
      </c>
      <c r="D9" s="5" t="s">
        <v>14</v>
      </c>
      <c r="E9" s="80">
        <v>75000</v>
      </c>
      <c r="F9" s="8"/>
      <c r="G9" s="3"/>
      <c r="H9" s="37" t="s">
        <v>20</v>
      </c>
      <c r="I9" s="51">
        <f t="shared" si="0"/>
        <v>18</v>
      </c>
      <c r="J9" s="45">
        <v>3</v>
      </c>
      <c r="K9" s="45">
        <v>6</v>
      </c>
      <c r="L9" s="46">
        <v>9</v>
      </c>
      <c r="M9" s="46">
        <v>6</v>
      </c>
      <c r="N9" s="46">
        <v>9</v>
      </c>
      <c r="O9" s="42">
        <v>4</v>
      </c>
      <c r="P9" s="45">
        <v>9</v>
      </c>
      <c r="Q9" s="46">
        <v>9</v>
      </c>
      <c r="R9" s="46">
        <v>8</v>
      </c>
      <c r="S9" s="46">
        <v>9</v>
      </c>
      <c r="T9" s="46">
        <v>9</v>
      </c>
      <c r="U9" s="64">
        <v>9</v>
      </c>
      <c r="V9" s="45">
        <v>9</v>
      </c>
      <c r="W9" s="42">
        <v>4</v>
      </c>
      <c r="X9" s="45">
        <v>9</v>
      </c>
      <c r="Y9" s="43">
        <v>4</v>
      </c>
      <c r="Z9" s="46">
        <v>6</v>
      </c>
      <c r="AA9" s="73">
        <v>9</v>
      </c>
      <c r="AB9" s="77">
        <f t="shared" si="1"/>
        <v>7.2777777777777777</v>
      </c>
    </row>
    <row r="10" spans="1:30" ht="47" customHeight="1" x14ac:dyDescent="0.45">
      <c r="A10" s="61">
        <v>10</v>
      </c>
      <c r="B10" s="40" t="s">
        <v>17</v>
      </c>
      <c r="C10" s="3" t="s">
        <v>16</v>
      </c>
      <c r="D10" s="4"/>
      <c r="E10" s="82">
        <v>55000</v>
      </c>
      <c r="F10" s="7"/>
      <c r="G10" s="3"/>
      <c r="H10" s="38" t="s">
        <v>20</v>
      </c>
      <c r="I10" s="51">
        <f t="shared" si="0"/>
        <v>18</v>
      </c>
      <c r="J10" s="45">
        <v>9</v>
      </c>
      <c r="K10" s="45">
        <v>6</v>
      </c>
      <c r="L10" s="46">
        <v>9</v>
      </c>
      <c r="M10" s="49">
        <v>2</v>
      </c>
      <c r="N10" s="46">
        <v>6</v>
      </c>
      <c r="O10" s="42">
        <v>4</v>
      </c>
      <c r="P10" s="45">
        <v>9</v>
      </c>
      <c r="Q10" s="46">
        <v>9</v>
      </c>
      <c r="R10" s="46">
        <v>9</v>
      </c>
      <c r="S10" s="46">
        <v>9</v>
      </c>
      <c r="T10" s="64">
        <v>6</v>
      </c>
      <c r="U10" s="71">
        <v>9</v>
      </c>
      <c r="V10" s="45">
        <v>6</v>
      </c>
      <c r="W10" s="43">
        <v>4</v>
      </c>
      <c r="X10" s="46">
        <v>9</v>
      </c>
      <c r="Y10" s="43">
        <v>4</v>
      </c>
      <c r="Z10" s="73">
        <v>9</v>
      </c>
      <c r="AA10" s="73">
        <v>9</v>
      </c>
      <c r="AB10" s="77">
        <f t="shared" si="1"/>
        <v>7.1111111111111107</v>
      </c>
    </row>
    <row r="11" spans="1:30" ht="36.5" customHeight="1" x14ac:dyDescent="0.45">
      <c r="A11" s="61">
        <v>11</v>
      </c>
      <c r="B11" s="40" t="s">
        <v>25</v>
      </c>
      <c r="C11" s="3" t="s">
        <v>16</v>
      </c>
      <c r="D11" s="4"/>
      <c r="E11" s="82">
        <v>105000</v>
      </c>
      <c r="F11" s="7"/>
      <c r="G11" s="3"/>
      <c r="H11" s="34" t="s">
        <v>20</v>
      </c>
      <c r="I11" s="51">
        <f t="shared" si="0"/>
        <v>18</v>
      </c>
      <c r="J11" s="45">
        <v>6</v>
      </c>
      <c r="K11" s="45">
        <v>6</v>
      </c>
      <c r="L11" s="46">
        <v>9</v>
      </c>
      <c r="M11" s="43">
        <v>4</v>
      </c>
      <c r="N11" s="46">
        <v>9</v>
      </c>
      <c r="O11" s="48">
        <v>2</v>
      </c>
      <c r="P11" s="45">
        <v>9</v>
      </c>
      <c r="Q11" s="46">
        <v>9</v>
      </c>
      <c r="R11" s="46">
        <v>6</v>
      </c>
      <c r="S11" s="46">
        <v>9</v>
      </c>
      <c r="T11" s="64">
        <v>6</v>
      </c>
      <c r="U11" s="71">
        <v>9</v>
      </c>
      <c r="V11" s="45">
        <v>6</v>
      </c>
      <c r="W11" s="49">
        <v>2</v>
      </c>
      <c r="X11" s="46">
        <v>9</v>
      </c>
      <c r="Y11" s="46">
        <v>6</v>
      </c>
      <c r="Z11" s="45">
        <v>6</v>
      </c>
      <c r="AA11" s="73">
        <v>9</v>
      </c>
      <c r="AB11" s="77">
        <f t="shared" si="1"/>
        <v>6.7777777777777777</v>
      </c>
      <c r="AD11" s="72"/>
    </row>
    <row r="12" spans="1:30" ht="81.650000000000006" customHeight="1" x14ac:dyDescent="0.45">
      <c r="A12" s="61">
        <v>12</v>
      </c>
      <c r="B12" s="19" t="s">
        <v>26</v>
      </c>
      <c r="C12" s="3" t="s">
        <v>16</v>
      </c>
      <c r="D12" s="4"/>
      <c r="E12" s="82">
        <v>40000</v>
      </c>
      <c r="F12" s="7"/>
      <c r="G12" s="3"/>
      <c r="H12" s="39" t="s">
        <v>18</v>
      </c>
      <c r="I12" s="51">
        <f t="shared" si="0"/>
        <v>18</v>
      </c>
      <c r="J12" s="45">
        <v>9</v>
      </c>
      <c r="K12" s="45">
        <v>9</v>
      </c>
      <c r="L12" s="46">
        <v>9</v>
      </c>
      <c r="M12" s="46">
        <v>6</v>
      </c>
      <c r="N12" s="46">
        <v>9</v>
      </c>
      <c r="O12" s="42">
        <v>4</v>
      </c>
      <c r="P12" s="42">
        <v>4</v>
      </c>
      <c r="Q12" s="46">
        <v>6</v>
      </c>
      <c r="R12" s="46">
        <v>6</v>
      </c>
      <c r="S12" s="43">
        <v>4</v>
      </c>
      <c r="T12" s="64">
        <v>6</v>
      </c>
      <c r="U12" s="71">
        <v>6</v>
      </c>
      <c r="V12" s="45">
        <v>9</v>
      </c>
      <c r="W12" s="43">
        <v>3</v>
      </c>
      <c r="X12" s="46">
        <v>9</v>
      </c>
      <c r="Y12" s="43">
        <v>4</v>
      </c>
      <c r="Z12" s="45">
        <v>9</v>
      </c>
      <c r="AA12" s="74">
        <v>4</v>
      </c>
      <c r="AB12" s="77">
        <f t="shared" si="1"/>
        <v>6.4444444444444446</v>
      </c>
      <c r="AD12" s="72"/>
    </row>
    <row r="13" spans="1:30" ht="56.4" customHeight="1" x14ac:dyDescent="0.45">
      <c r="A13" s="61">
        <v>14</v>
      </c>
      <c r="B13" s="19" t="s">
        <v>36</v>
      </c>
      <c r="C13" s="3" t="s">
        <v>16</v>
      </c>
      <c r="D13" s="5"/>
      <c r="E13" s="80">
        <v>40000</v>
      </c>
      <c r="F13" s="7"/>
      <c r="G13" s="3"/>
      <c r="H13" s="34" t="s">
        <v>30</v>
      </c>
      <c r="I13" s="51">
        <f t="shared" si="0"/>
        <v>18</v>
      </c>
      <c r="J13" s="45">
        <v>9</v>
      </c>
      <c r="K13" s="45">
        <v>6</v>
      </c>
      <c r="L13" s="46">
        <v>6</v>
      </c>
      <c r="M13" s="46">
        <v>9</v>
      </c>
      <c r="N13" s="46">
        <v>6</v>
      </c>
      <c r="O13" s="42">
        <v>3</v>
      </c>
      <c r="P13" s="45">
        <v>6</v>
      </c>
      <c r="Q13" s="46">
        <v>6</v>
      </c>
      <c r="R13" s="46">
        <v>6</v>
      </c>
      <c r="S13" s="46">
        <v>6</v>
      </c>
      <c r="T13" s="64">
        <v>6</v>
      </c>
      <c r="U13" s="64">
        <v>6</v>
      </c>
      <c r="V13" s="45">
        <v>6</v>
      </c>
      <c r="W13" s="45">
        <v>6</v>
      </c>
      <c r="X13" s="45">
        <v>6</v>
      </c>
      <c r="Y13" s="46">
        <v>6</v>
      </c>
      <c r="Z13" s="64">
        <v>6</v>
      </c>
      <c r="AA13" s="73">
        <v>6</v>
      </c>
      <c r="AB13" s="77">
        <f t="shared" si="1"/>
        <v>6.166666666666667</v>
      </c>
    </row>
    <row r="14" spans="1:30" ht="76" customHeight="1" x14ac:dyDescent="0.45">
      <c r="A14" s="61">
        <v>9</v>
      </c>
      <c r="B14" s="20" t="s">
        <v>9</v>
      </c>
      <c r="C14" s="3" t="s">
        <v>16</v>
      </c>
      <c r="D14" s="5"/>
      <c r="E14" s="82">
        <v>100000</v>
      </c>
      <c r="F14" s="7"/>
      <c r="G14" s="3"/>
      <c r="H14" s="34" t="s">
        <v>24</v>
      </c>
      <c r="I14" s="51">
        <f t="shared" si="0"/>
        <v>12</v>
      </c>
      <c r="J14" s="42">
        <v>4</v>
      </c>
      <c r="K14" s="42">
        <v>4</v>
      </c>
      <c r="L14" s="46">
        <v>6</v>
      </c>
      <c r="M14" s="43">
        <v>4</v>
      </c>
      <c r="N14" s="46">
        <v>9</v>
      </c>
      <c r="O14" s="48">
        <v>2</v>
      </c>
      <c r="P14" s="69"/>
      <c r="Q14" s="65"/>
      <c r="R14" s="46">
        <v>6</v>
      </c>
      <c r="S14" s="65"/>
      <c r="T14" s="48">
        <v>2</v>
      </c>
      <c r="U14" s="70"/>
      <c r="V14" s="45">
        <v>9</v>
      </c>
      <c r="W14" s="48">
        <v>2</v>
      </c>
      <c r="X14" s="69"/>
      <c r="Y14" s="46">
        <v>6</v>
      </c>
      <c r="Z14" s="46">
        <v>6</v>
      </c>
      <c r="AA14" s="75"/>
      <c r="AB14" s="78">
        <f t="shared" si="1"/>
        <v>5</v>
      </c>
    </row>
    <row r="15" spans="1:30" ht="62" customHeight="1" thickBot="1" x14ac:dyDescent="0.5">
      <c r="A15" s="61">
        <v>7</v>
      </c>
      <c r="B15" s="20" t="s">
        <v>8</v>
      </c>
      <c r="C15" s="3" t="s">
        <v>16</v>
      </c>
      <c r="D15" s="24" t="s">
        <v>14</v>
      </c>
      <c r="E15" s="80">
        <v>25000</v>
      </c>
      <c r="F15" s="6">
        <v>40000</v>
      </c>
      <c r="G15" s="26">
        <v>10000</v>
      </c>
      <c r="H15" s="37" t="s">
        <v>19</v>
      </c>
      <c r="I15" s="51">
        <f t="shared" si="0"/>
        <v>18</v>
      </c>
      <c r="J15" s="45">
        <v>6</v>
      </c>
      <c r="K15" s="45">
        <v>6</v>
      </c>
      <c r="L15" s="43">
        <v>4</v>
      </c>
      <c r="M15" s="43">
        <v>3</v>
      </c>
      <c r="N15" s="43">
        <v>4</v>
      </c>
      <c r="O15" s="48">
        <v>1</v>
      </c>
      <c r="P15" s="42">
        <v>3</v>
      </c>
      <c r="Q15" s="43">
        <v>4</v>
      </c>
      <c r="R15" s="46">
        <v>9</v>
      </c>
      <c r="S15" s="49">
        <v>2</v>
      </c>
      <c r="T15" s="64">
        <v>6</v>
      </c>
      <c r="U15" s="68">
        <v>2</v>
      </c>
      <c r="V15" s="45">
        <v>6</v>
      </c>
      <c r="W15" s="42">
        <v>4</v>
      </c>
      <c r="X15" s="45">
        <v>9</v>
      </c>
      <c r="Y15" s="42">
        <v>4</v>
      </c>
      <c r="Z15" s="46">
        <v>9</v>
      </c>
      <c r="AA15" s="74">
        <v>4</v>
      </c>
      <c r="AB15" s="79">
        <f t="shared" si="1"/>
        <v>4.7777777777777777</v>
      </c>
    </row>
    <row r="16" spans="1:30" ht="42.5" customHeight="1" x14ac:dyDescent="0.45">
      <c r="A16" s="61">
        <v>5</v>
      </c>
      <c r="B16" s="20" t="s">
        <v>7</v>
      </c>
      <c r="C16" s="20" t="s">
        <v>13</v>
      </c>
      <c r="D16" s="21"/>
      <c r="E16" s="22"/>
      <c r="F16" s="22"/>
      <c r="G16" s="20"/>
      <c r="H16" s="36" t="s">
        <v>29</v>
      </c>
      <c r="I16" s="51">
        <f t="shared" si="0"/>
        <v>0</v>
      </c>
      <c r="J16" s="41"/>
      <c r="K16" s="66"/>
      <c r="L16" s="66"/>
      <c r="M16" s="66"/>
      <c r="N16" s="66"/>
      <c r="O16" s="41"/>
      <c r="P16" s="41"/>
      <c r="Q16" s="66"/>
      <c r="R16" s="66"/>
      <c r="S16" s="66"/>
      <c r="T16" s="66"/>
      <c r="U16" s="67"/>
      <c r="V16" s="41"/>
      <c r="W16" s="66"/>
      <c r="X16" s="41"/>
      <c r="Y16" s="66"/>
      <c r="Z16" s="66"/>
      <c r="AA16" s="41"/>
      <c r="AB16" s="72"/>
    </row>
    <row r="17" spans="1:28" x14ac:dyDescent="0.45">
      <c r="A17" s="31"/>
      <c r="B17" s="9" t="s">
        <v>10</v>
      </c>
      <c r="C17" s="9"/>
      <c r="D17" s="10"/>
      <c r="E17" s="11">
        <f>SUM(E4:E16)</f>
        <v>1516409.8</v>
      </c>
      <c r="F17" s="11">
        <f>SUM(F4:F16)</f>
        <v>1051937.996</v>
      </c>
      <c r="G17" s="11">
        <f>SUM(G4:G16)</f>
        <v>1027576.75592</v>
      </c>
      <c r="H17" s="14"/>
      <c r="I17" s="30"/>
      <c r="AB17" s="72"/>
    </row>
    <row r="18" spans="1:28" x14ac:dyDescent="0.45">
      <c r="A18" s="31"/>
      <c r="B18" s="9" t="s">
        <v>11</v>
      </c>
      <c r="C18" s="9"/>
      <c r="D18" s="10"/>
      <c r="E18" s="11">
        <f>SUM(E17,E3)</f>
        <v>2478284.1</v>
      </c>
      <c r="F18" s="11">
        <f>SUM(F17,F3)</f>
        <v>2033049.7820000001</v>
      </c>
      <c r="G18" s="11">
        <f>SUM(G17,G3)</f>
        <v>2028310.77764</v>
      </c>
      <c r="H18" s="14"/>
      <c r="I18" s="30"/>
      <c r="AB18" s="72"/>
    </row>
    <row r="19" spans="1:28" x14ac:dyDescent="0.45">
      <c r="C19" s="33" t="s">
        <v>27</v>
      </c>
      <c r="D19" s="31"/>
      <c r="E19" s="32">
        <v>1249970</v>
      </c>
      <c r="AB19" s="72"/>
    </row>
    <row r="20" spans="1:28" x14ac:dyDescent="0.45">
      <c r="C20" s="33" t="s">
        <v>28</v>
      </c>
      <c r="D20" s="31"/>
      <c r="E20" s="32">
        <v>2192984</v>
      </c>
      <c r="AB20" s="72"/>
    </row>
  </sheetData>
  <sortState xmlns:xlrd2="http://schemas.microsoft.com/office/spreadsheetml/2017/richdata2" ref="A3:AB16">
    <sortCondition descending="1" ref="AB3:AB16"/>
  </sortState>
  <mergeCells count="1">
    <mergeCell ref="C1:G1"/>
  </mergeCells>
  <phoneticPr fontId="9" type="noConversion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SungKwon Soh</dc:creator>
  <cp:lastModifiedBy>SungKwon Soh</cp:lastModifiedBy>
  <cp:lastPrinted>2021-08-09T04:41:28Z</cp:lastPrinted>
  <dcterms:created xsi:type="dcterms:W3CDTF">2021-08-02T05:45:35Z</dcterms:created>
  <dcterms:modified xsi:type="dcterms:W3CDTF">2021-08-18T23:39:24Z</dcterms:modified>
</cp:coreProperties>
</file>