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ngkwon.soh\Desktop\_SKSOH\01 Main\01 WCPFC\02 SC\SC 19 - 2023 - Koror\3_Documents --------\02 GN\"/>
    </mc:Choice>
  </mc:AlternateContent>
  <xr:revisionPtr revIDLastSave="0" documentId="13_ncr:1_{BBE8C6FA-9A36-43A1-8973-BCDE1C95750C}" xr6:coauthVersionLast="47" xr6:coauthVersionMax="47" xr10:uidLastSave="{00000000-0000-0000-0000-000000000000}"/>
  <bookViews>
    <workbookView xWindow="2652" yWindow="2652" windowWidth="17280" windowHeight="8880" xr2:uid="{00000000-000D-0000-FFFF-FFFF00000000}"/>
  </bookViews>
  <sheets>
    <sheet name="Origin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E9" i="1" l="1"/>
  <c r="F9" i="1" s="1"/>
  <c r="E7" i="1"/>
  <c r="F7" i="1" s="1"/>
  <c r="E6" i="1"/>
  <c r="F6" i="1" s="1"/>
  <c r="E4" i="1"/>
  <c r="F4" i="1" s="1"/>
  <c r="F31" i="1" l="1"/>
  <c r="F32" i="1" s="1"/>
  <c r="E31" i="1"/>
  <c r="E32" i="1" s="1"/>
  <c r="D23" i="1"/>
  <c r="D31" i="1" s="1"/>
  <c r="D32" i="1" s="1"/>
</calcChain>
</file>

<file path=xl/sharedStrings.xml><?xml version="1.0" encoding="utf-8"?>
<sst xmlns="http://schemas.openxmlformats.org/spreadsheetml/2006/main" count="76" uniqueCount="56">
  <si>
    <t>Project Title</t>
  </si>
  <si>
    <t>Notes</t>
  </si>
  <si>
    <t>Responsibility: SPC</t>
  </si>
  <si>
    <t>No.</t>
  </si>
  <si>
    <t>CCM Score</t>
  </si>
  <si>
    <t>Total Sub-item 2.</t>
  </si>
  <si>
    <r>
      <rPr>
        <b/>
        <sz val="14"/>
        <rFont val="Times New Roman"/>
        <family val="1"/>
      </rPr>
      <t>P113b.</t>
    </r>
    <r>
      <rPr>
        <sz val="14"/>
        <rFont val="Times New Roman"/>
        <family val="1"/>
      </rPr>
      <t xml:space="preserve"> Develop stock status and management advice template for consistent reporting of stock assessment outcomes, uncertainties and risk</t>
    </r>
  </si>
  <si>
    <r>
      <rPr>
        <b/>
        <sz val="14"/>
        <rFont val="Times New Roman"/>
        <family val="1"/>
      </rPr>
      <t>P108</t>
    </r>
    <r>
      <rPr>
        <sz val="14"/>
        <rFont val="Times New Roman"/>
        <family val="1"/>
      </rPr>
      <t>. WCPO silky shark assessment (50K)</t>
    </r>
  </si>
  <si>
    <r>
      <rPr>
        <b/>
        <sz val="14"/>
        <rFont val="Times New Roman"/>
        <family val="1"/>
      </rPr>
      <t>P90</t>
    </r>
    <r>
      <rPr>
        <sz val="14"/>
        <rFont val="Times New Roman"/>
        <family val="1"/>
      </rPr>
      <t xml:space="preserve">. Length weight conversion
(WCPFC17 endorsed the extension of P90 to 57 months until Sep. 2023) </t>
    </r>
  </si>
  <si>
    <r>
      <rPr>
        <b/>
        <sz val="14"/>
        <rFont val="Times New Roman"/>
        <family val="1"/>
      </rPr>
      <t>P68.</t>
    </r>
    <r>
      <rPr>
        <sz val="14"/>
        <rFont val="Times New Roman"/>
        <family val="1"/>
      </rPr>
      <t xml:space="preserve"> Seabird mortality</t>
    </r>
  </si>
  <si>
    <r>
      <rPr>
        <b/>
        <sz val="14"/>
        <rFont val="Times New Roman"/>
        <family val="1"/>
      </rPr>
      <t>P114</t>
    </r>
    <r>
      <rPr>
        <sz val="14"/>
        <rFont val="Times New Roman"/>
        <family val="1"/>
      </rPr>
      <t>. Improved coverage of cannery receipt data for WCPFC scientific work</t>
    </r>
  </si>
  <si>
    <r>
      <rPr>
        <b/>
        <sz val="14"/>
        <rFont val="Times New Roman"/>
        <family val="1"/>
      </rPr>
      <t xml:space="preserve">P19X4: </t>
    </r>
    <r>
      <rPr>
        <sz val="14"/>
        <rFont val="Times New Roman"/>
        <family val="1"/>
      </rPr>
      <t>Terms of Reference for a project to support additional work on trialling and supporting development of non-entangling and biodegradable FADs in the WCPO</t>
    </r>
  </si>
  <si>
    <r>
      <rPr>
        <b/>
        <sz val="14"/>
        <rFont val="Times New Roman"/>
        <family val="1"/>
      </rPr>
      <t xml:space="preserve">P19X5. </t>
    </r>
    <r>
      <rPr>
        <sz val="14"/>
        <rFont val="Times New Roman"/>
        <family val="1"/>
      </rPr>
      <t>Updated reproductive biology of tropical tunas</t>
    </r>
  </si>
  <si>
    <r>
      <t xml:space="preserve"> </t>
    </r>
    <r>
      <rPr>
        <b/>
        <sz val="14"/>
        <rFont val="Times New Roman"/>
        <family val="1"/>
      </rPr>
      <t>P19X6.</t>
    </r>
    <r>
      <rPr>
        <sz val="14"/>
        <rFont val="Times New Roman"/>
        <family val="1"/>
      </rPr>
      <t xml:space="preserve"> Ecosystem and Climate Indicators </t>
    </r>
  </si>
  <si>
    <r>
      <rPr>
        <b/>
        <sz val="14"/>
        <rFont val="Times New Roman"/>
        <family val="1"/>
      </rPr>
      <t>P19X7.</t>
    </r>
    <r>
      <rPr>
        <sz val="14"/>
        <rFont val="Times New Roman"/>
        <family val="1"/>
      </rPr>
      <t xml:space="preserve"> Scoping study on longline effort creep in the WCPO</t>
    </r>
  </si>
  <si>
    <r>
      <rPr>
        <b/>
        <sz val="14"/>
        <rFont val="Times New Roman"/>
        <family val="1"/>
      </rPr>
      <t>P19X8</t>
    </r>
    <r>
      <rPr>
        <sz val="14"/>
        <rFont val="Times New Roman"/>
        <family val="1"/>
      </rPr>
      <t>. Scoping the next generation of tuna stock assessment software</t>
    </r>
  </si>
  <si>
    <r>
      <rPr>
        <b/>
        <sz val="14"/>
        <rFont val="Times New Roman"/>
        <family val="1"/>
      </rPr>
      <t>P19X9.</t>
    </r>
    <r>
      <rPr>
        <sz val="14"/>
        <rFont val="Times New Roman"/>
        <family val="1"/>
      </rPr>
      <t xml:space="preserve"> Manta, mobulid and whale shark fisheries characterisation, CPUE standardisation and data-poor assessment </t>
    </r>
  </si>
  <si>
    <r>
      <rPr>
        <b/>
        <sz val="14"/>
        <rFont val="Times New Roman"/>
        <family val="1"/>
      </rPr>
      <t>P19X10.</t>
    </r>
    <r>
      <rPr>
        <sz val="14"/>
        <rFont val="Times New Roman"/>
        <family val="1"/>
      </rPr>
      <t xml:space="preserve"> Oceanic whitetip assessment in the WCPO (2024-2025)</t>
    </r>
  </si>
  <si>
    <r>
      <rPr>
        <b/>
        <sz val="14"/>
        <rFont val="Times New Roman"/>
        <family val="1"/>
      </rPr>
      <t>P19X11</t>
    </r>
    <r>
      <rPr>
        <sz val="14"/>
        <rFont val="Times New Roman"/>
        <family val="1"/>
      </rPr>
      <t>. Developing a statistically robust and spatial/temporal optimized sampling strategy for shark biological data collection</t>
    </r>
  </si>
  <si>
    <r>
      <rPr>
        <b/>
        <sz val="14"/>
        <rFont val="Times New Roman"/>
        <family val="1"/>
      </rPr>
      <t xml:space="preserve">Responsibility: SPC </t>
    </r>
    <r>
      <rPr>
        <sz val="14"/>
        <rFont val="Times New Roman"/>
        <family val="1"/>
      </rPr>
      <t xml:space="preserve">
Indicative budget approved at WCPFC18
Total budget for 2024 + 2025 = $75,000 ($10,000 will be provided by NZ in 2024)</t>
    </r>
  </si>
  <si>
    <r>
      <rPr>
        <b/>
        <sz val="14"/>
        <rFont val="Times New Roman"/>
        <family val="1"/>
      </rPr>
      <t>Responsibility: SPC</t>
    </r>
    <r>
      <rPr>
        <sz val="14"/>
        <rFont val="Times New Roman"/>
        <family val="1"/>
      </rPr>
      <t xml:space="preserve">
(On-going)</t>
    </r>
  </si>
  <si>
    <t>Sub-item 1. Scientific services</t>
  </si>
  <si>
    <t>SPC-OFP scientific services</t>
  </si>
  <si>
    <t>Budget: 2% annual increase</t>
  </si>
  <si>
    <t>Sub-item 2. Scientific research</t>
  </si>
  <si>
    <t>SPC Additional resourcing</t>
  </si>
  <si>
    <t>Budget: 2% annual increase
TOR: MFCL work</t>
  </si>
  <si>
    <r>
      <rPr>
        <b/>
        <sz val="14"/>
        <rFont val="Times New Roman"/>
        <family val="1"/>
      </rPr>
      <t>P35b</t>
    </r>
    <r>
      <rPr>
        <sz val="14"/>
        <rFont val="Times New Roman"/>
        <family val="1"/>
      </rPr>
      <t>. WCPFC Pacific Marine Specimen Bank</t>
    </r>
  </si>
  <si>
    <r>
      <rPr>
        <b/>
        <sz val="14"/>
        <rFont val="Times New Roman"/>
        <family val="1"/>
      </rPr>
      <t>P42.</t>
    </r>
    <r>
      <rPr>
        <sz val="14"/>
        <rFont val="Times New Roman"/>
        <family val="1"/>
      </rPr>
      <t xml:space="preserve"> Pacific Tuna Tagging Program</t>
    </r>
  </si>
  <si>
    <r>
      <rPr>
        <b/>
        <sz val="14"/>
        <rFont val="Times New Roman"/>
        <family val="1"/>
      </rPr>
      <t>P60.</t>
    </r>
    <r>
      <rPr>
        <sz val="14"/>
        <rFont val="Times New Roman"/>
        <family val="1"/>
      </rPr>
      <t xml:space="preserve"> Purse seine species composition</t>
    </r>
  </si>
  <si>
    <r>
      <rPr>
        <b/>
        <sz val="14"/>
        <rFont val="Times New Roman"/>
        <family val="1"/>
      </rPr>
      <t>P100c</t>
    </r>
    <r>
      <rPr>
        <sz val="14"/>
        <rFont val="Times New Roman"/>
        <family val="1"/>
      </rPr>
      <t>. Preparing WCP tuna fisheries for application of CKMR methods to resolve key SA uncertainties.
(Duration: 2023 - 2025)</t>
    </r>
  </si>
  <si>
    <r>
      <rPr>
        <b/>
        <sz val="14"/>
        <rFont val="Times New Roman"/>
        <family val="1"/>
      </rPr>
      <t>P109</t>
    </r>
    <r>
      <rPr>
        <sz val="14"/>
        <rFont val="Times New Roman"/>
        <family val="1"/>
      </rPr>
      <t>. Training observers for elasmobranch sampling</t>
    </r>
  </si>
  <si>
    <r>
      <rPr>
        <b/>
        <sz val="14"/>
        <rFont val="Times New Roman"/>
        <family val="1"/>
      </rPr>
      <t>P115</t>
    </r>
    <r>
      <rPr>
        <sz val="14"/>
        <rFont val="Times New Roman"/>
        <family val="1"/>
      </rPr>
      <t>. Exploring evidence and mechanisms for a long-term increasing trend in recruitment of skipjack tuna in the equatorial Pacific and the development and modelling of defensible effort creep scenarios</t>
    </r>
  </si>
  <si>
    <r>
      <rPr>
        <b/>
        <sz val="14"/>
        <color theme="1"/>
        <rFont val="Times New Roman"/>
        <family val="1"/>
      </rPr>
      <t>P19X1</t>
    </r>
    <r>
      <rPr>
        <sz val="14"/>
        <color theme="1"/>
        <rFont val="Times New Roman"/>
        <family val="1"/>
      </rPr>
      <t>. Estimating impacts to sharks between 20N and 20S</t>
    </r>
  </si>
  <si>
    <r>
      <rPr>
        <b/>
        <sz val="14"/>
        <color theme="1"/>
        <rFont val="Times New Roman"/>
        <family val="1"/>
      </rPr>
      <t xml:space="preserve">P19X2. </t>
    </r>
    <r>
      <rPr>
        <sz val="14"/>
        <color theme="1"/>
        <rFont val="Times New Roman"/>
        <family val="1"/>
      </rPr>
      <t>WCPFC tuna biological sampling plan</t>
    </r>
  </si>
  <si>
    <r>
      <rPr>
        <b/>
        <sz val="14"/>
        <color theme="1"/>
        <rFont val="Times New Roman"/>
        <family val="1"/>
      </rPr>
      <t>P19X3.</t>
    </r>
    <r>
      <rPr>
        <sz val="14"/>
        <color theme="1"/>
        <rFont val="Times New Roman"/>
        <family val="1"/>
      </rPr>
      <t xml:space="preserve"> WCPFC billfish biological sampling plan</t>
    </r>
  </si>
  <si>
    <t xml:space="preserve">SPC complementary projects </t>
  </si>
  <si>
    <r>
      <rPr>
        <b/>
        <sz val="14"/>
        <rFont val="Times New Roman"/>
        <family val="1"/>
      </rPr>
      <t>Responsibility: SPC</t>
    </r>
    <r>
      <rPr>
        <sz val="14"/>
        <rFont val="Times New Roman"/>
        <family val="1"/>
      </rPr>
      <t xml:space="preserve">
Indicative budget approved for 2024 was $50K at WCPFC18; 
Total 2024 = $100,000 ($40,000 for risk assessment + $10,000 for travel to SC20)</t>
    </r>
  </si>
  <si>
    <r>
      <rPr>
        <b/>
        <sz val="14"/>
        <rFont val="Times New Roman"/>
        <family val="1"/>
      </rPr>
      <t>Responsibility: SPC</t>
    </r>
    <r>
      <rPr>
        <sz val="14"/>
        <rFont val="Times New Roman"/>
        <family val="1"/>
      </rPr>
      <t xml:space="preserve">
EU Project (funding of </t>
    </r>
    <r>
      <rPr>
        <b/>
        <sz val="14"/>
        <rFont val="Times New Roman"/>
        <family val="1"/>
      </rPr>
      <t>USD 242,000</t>
    </r>
    <r>
      <rPr>
        <sz val="14"/>
        <rFont val="Times New Roman"/>
        <family val="1"/>
      </rPr>
      <t xml:space="preserve">) that should be signed by November 2023.
WCPFC’s matching fund </t>
    </r>
    <r>
      <rPr>
        <b/>
        <sz val="14"/>
        <rFont val="Times New Roman"/>
        <family val="1"/>
      </rPr>
      <t>(</t>
    </r>
    <r>
      <rPr>
        <sz val="14"/>
        <rFont val="Times New Roman"/>
        <family val="1"/>
      </rPr>
      <t>Euro 44,000) is required for this contract. 
ISSF confirmed to support $20,000. 
WCPFC matching fund requried: $29,000</t>
    </r>
  </si>
  <si>
    <r>
      <rPr>
        <b/>
        <sz val="14"/>
        <rFont val="Times New Roman"/>
        <family val="1"/>
      </rPr>
      <t>Responsibility: SPC</t>
    </r>
    <r>
      <rPr>
        <sz val="14"/>
        <rFont val="Times New Roman"/>
        <family val="1"/>
      </rPr>
      <t xml:space="preserve">
EU Project (funding of </t>
    </r>
    <r>
      <rPr>
        <b/>
        <sz val="14"/>
        <rFont val="Times New Roman"/>
        <family val="1"/>
      </rPr>
      <t>Euro 200,000</t>
    </r>
    <r>
      <rPr>
        <sz val="14"/>
        <rFont val="Times New Roman"/>
        <family val="1"/>
      </rPr>
      <t>) that should be signed in November 2023.
WCPFC’s matching fund (</t>
    </r>
    <r>
      <rPr>
        <b/>
        <sz val="14"/>
        <rFont val="Times New Roman"/>
        <family val="1"/>
      </rPr>
      <t>Euro 40,000</t>
    </r>
    <r>
      <rPr>
        <sz val="14"/>
        <rFont val="Times New Roman"/>
        <family val="1"/>
      </rPr>
      <t xml:space="preserve">) is required. </t>
    </r>
  </si>
  <si>
    <t>TBC during pleanry</t>
  </si>
  <si>
    <t>Responsibility: WCPFC tendered activity</t>
  </si>
  <si>
    <r>
      <rPr>
        <b/>
        <sz val="14"/>
        <rFont val="Times New Roman"/>
        <family val="1"/>
      </rPr>
      <t>Responsibility: SPC</t>
    </r>
    <r>
      <rPr>
        <sz val="14"/>
        <rFont val="Times New Roman"/>
        <family val="1"/>
      </rPr>
      <t xml:space="preserve">
Budget: 2% annual increase</t>
    </r>
  </si>
  <si>
    <r>
      <rPr>
        <b/>
        <sz val="14"/>
        <rFont val="Times New Roman"/>
        <family val="1"/>
      </rPr>
      <t>Responsibility: SPC</t>
    </r>
    <r>
      <rPr>
        <sz val="14"/>
        <rFont val="Times New Roman"/>
        <family val="1"/>
      </rPr>
      <t xml:space="preserve">
Carry over 2021 budget of $30,000 to 2023 </t>
    </r>
  </si>
  <si>
    <r>
      <rPr>
        <b/>
        <sz val="14"/>
        <rFont val="Times New Roman"/>
        <family val="1"/>
      </rPr>
      <t>Responsibility: SPC</t>
    </r>
    <r>
      <rPr>
        <sz val="14"/>
        <rFont val="Times New Roman"/>
        <family val="1"/>
      </rPr>
      <t xml:space="preserve">
Funding: WCPFC, SPC, EU, IATTC and CSIRO
Budget (matching fund) approved at WCPFC18</t>
    </r>
  </si>
  <si>
    <r>
      <rPr>
        <b/>
        <sz val="14"/>
        <rFont val="Times New Roman"/>
        <family val="1"/>
      </rPr>
      <t>Responsibility: SPC</t>
    </r>
    <r>
      <rPr>
        <sz val="14"/>
        <rFont val="Times New Roman"/>
        <family val="1"/>
      </rPr>
      <t xml:space="preserve">
Continue to 2024 with no-cost extension </t>
    </r>
  </si>
  <si>
    <r>
      <rPr>
        <b/>
        <sz val="14"/>
        <color rgb="FF000000"/>
        <rFont val="Times New Roman"/>
        <family val="1"/>
      </rPr>
      <t>Responsibility: USA</t>
    </r>
    <r>
      <rPr>
        <sz val="14"/>
        <color rgb="FF000000"/>
        <rFont val="Times New Roman"/>
        <family val="1"/>
      </rPr>
      <t xml:space="preserve">
(In-kind contribution by USA)</t>
    </r>
  </si>
  <si>
    <t>Total SC budget (Sub-items 1+2)</t>
  </si>
  <si>
    <t>SC Work Program and Budget for 2024 - 2026
(SC19-GN-WP-07a)</t>
  </si>
  <si>
    <t>#CCMs</t>
  </si>
  <si>
    <t>Essential</t>
  </si>
  <si>
    <t>No scoring required</t>
  </si>
  <si>
    <r>
      <t xml:space="preserve">SPC </t>
    </r>
    <r>
      <rPr>
        <b/>
        <sz val="14"/>
        <color rgb="FF0000FF"/>
        <rFont val="Times New Roman"/>
        <family val="1"/>
      </rPr>
      <t>SECOND</t>
    </r>
    <r>
      <rPr>
        <sz val="14"/>
        <color rgb="FF0000FF"/>
        <rFont val="Times New Roman"/>
        <family val="1"/>
      </rPr>
      <t xml:space="preserve"> additional stock assessment scientist</t>
    </r>
  </si>
  <si>
    <r>
      <t xml:space="preserve">SPC </t>
    </r>
    <r>
      <rPr>
        <b/>
        <sz val="14"/>
        <color rgb="FF0000FF"/>
        <rFont val="Times New Roman"/>
        <family val="1"/>
      </rPr>
      <t>FIRST</t>
    </r>
    <r>
      <rPr>
        <sz val="14"/>
        <color rgb="FF0000FF"/>
        <rFont val="Times New Roman"/>
        <family val="1"/>
      </rPr>
      <t xml:space="preserve"> additional stock assessment scientist</t>
    </r>
  </si>
  <si>
    <t>Total Sub-item 2 (WCPFC19 INDICATIVE)</t>
  </si>
  <si>
    <r>
      <rPr>
        <b/>
        <sz val="14"/>
        <color rgb="FF000000"/>
        <rFont val="Times New Roman"/>
        <family val="1"/>
      </rPr>
      <t>Responsibility: SPC</t>
    </r>
    <r>
      <rPr>
        <sz val="14"/>
        <color rgb="FF000000"/>
        <rFont val="Times New Roman"/>
        <family val="1"/>
      </rPr>
      <t xml:space="preserve">
(In-kind contribution by USA--- with budget implication in the future)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</si>
</sst>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sz val="22"/>
      <color rgb="FF0000FF"/>
      <name val="Calibri"/>
      <family val="2"/>
      <scheme val="minor"/>
    </font>
    <font>
      <b/>
      <sz val="22"/>
      <name val="Times New Roman"/>
      <family val="1"/>
    </font>
    <font>
      <b/>
      <sz val="14"/>
      <color theme="0" tint="-0.499984740745262"/>
      <name val="Times New Roman"/>
      <family val="1"/>
    </font>
    <font>
      <b/>
      <sz val="14"/>
      <color rgb="FF000000"/>
      <name val="Times New Roman"/>
      <family val="1"/>
    </font>
    <font>
      <sz val="14"/>
      <color theme="0" tint="-0.499984740745262"/>
      <name val="Times New Roman"/>
      <family val="1"/>
    </font>
    <font>
      <sz val="14"/>
      <color rgb="FF0000FF"/>
      <name val="Times New Roman"/>
      <family val="1"/>
    </font>
    <font>
      <b/>
      <sz val="14"/>
      <color rgb="FF0000FF"/>
      <name val="Times New Roman"/>
      <family val="1"/>
    </font>
    <font>
      <sz val="14"/>
      <color rgb="FF000000"/>
      <name val="Times New Roman"/>
      <family val="1"/>
    </font>
    <font>
      <i/>
      <sz val="14"/>
      <color theme="0" tint="-0.499984740745262"/>
      <name val="Times New Roman"/>
      <family val="1"/>
    </font>
    <font>
      <b/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/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right" vertical="center"/>
    </xf>
    <xf numFmtId="164" fontId="6" fillId="0" borderId="1" xfId="1" applyNumberFormat="1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wrapText="1"/>
    </xf>
    <xf numFmtId="164" fontId="6" fillId="0" borderId="1" xfId="1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 wrapText="1"/>
    </xf>
    <xf numFmtId="3" fontId="11" fillId="5" borderId="1" xfId="0" applyNumberFormat="1" applyFont="1" applyFill="1" applyBorder="1" applyAlignment="1">
      <alignment horizontal="right" vertical="center"/>
    </xf>
    <xf numFmtId="3" fontId="6" fillId="5" borderId="1" xfId="0" applyNumberFormat="1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3" fontId="6" fillId="4" borderId="1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vertical="center" wrapText="1"/>
    </xf>
    <xf numFmtId="3" fontId="12" fillId="6" borderId="1" xfId="0" applyNumberFormat="1" applyFont="1" applyFill="1" applyBorder="1" applyAlignment="1">
      <alignment horizontal="right" vertical="center"/>
    </xf>
    <xf numFmtId="0" fontId="12" fillId="6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right" vertical="center"/>
    </xf>
    <xf numFmtId="164" fontId="6" fillId="5" borderId="1" xfId="1" applyNumberFormat="1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wrapText="1"/>
    </xf>
    <xf numFmtId="164" fontId="6" fillId="5" borderId="1" xfId="1" applyNumberFormat="1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right" vertical="center"/>
    </xf>
    <xf numFmtId="0" fontId="2" fillId="5" borderId="1" xfId="0" applyFont="1" applyFill="1" applyBorder="1" applyAlignment="1">
      <alignment vertical="center" wrapText="1"/>
    </xf>
    <xf numFmtId="164" fontId="2" fillId="5" borderId="1" xfId="1" applyNumberFormat="1" applyFont="1" applyFill="1" applyBorder="1" applyAlignment="1">
      <alignment horizontal="right" vertical="center"/>
    </xf>
    <xf numFmtId="3" fontId="2" fillId="5" borderId="1" xfId="0" applyNumberFormat="1" applyFont="1" applyFill="1" applyBorder="1" applyAlignment="1">
      <alignment horizontal="right" vertical="center"/>
    </xf>
    <xf numFmtId="0" fontId="14" fillId="5" borderId="1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right" vertical="center"/>
    </xf>
    <xf numFmtId="0" fontId="14" fillId="2" borderId="8" xfId="0" applyFont="1" applyFill="1" applyBorder="1" applyAlignment="1">
      <alignment horizontal="left" vertical="center" wrapText="1"/>
    </xf>
    <xf numFmtId="3" fontId="9" fillId="5" borderId="1" xfId="0" applyNumberFormat="1" applyFont="1" applyFill="1" applyBorder="1" applyAlignment="1">
      <alignment horizontal="right" vertical="center"/>
    </xf>
    <xf numFmtId="3" fontId="9" fillId="4" borderId="1" xfId="0" applyNumberFormat="1" applyFont="1" applyFill="1" applyBorder="1" applyAlignment="1">
      <alignment horizontal="right" vertical="center"/>
    </xf>
    <xf numFmtId="3" fontId="13" fillId="6" borderId="1" xfId="0" applyNumberFormat="1" applyFont="1" applyFill="1" applyBorder="1" applyAlignment="1">
      <alignment horizontal="right" vertical="center"/>
    </xf>
    <xf numFmtId="3" fontId="16" fillId="2" borderId="1" xfId="0" applyNumberFormat="1" applyFont="1" applyFill="1" applyBorder="1" applyAlignment="1">
      <alignment horizontal="right" vertical="center"/>
    </xf>
    <xf numFmtId="3" fontId="16" fillId="2" borderId="8" xfId="0" applyNumberFormat="1" applyFont="1" applyFill="1" applyBorder="1" applyAlignment="1">
      <alignment horizontal="right" vertical="center"/>
    </xf>
    <xf numFmtId="37" fontId="6" fillId="5" borderId="1" xfId="1" applyNumberFormat="1" applyFont="1" applyFill="1" applyBorder="1" applyAlignment="1">
      <alignment horizontal="right" vertical="center" wrapText="1"/>
    </xf>
    <xf numFmtId="3" fontId="6" fillId="5" borderId="1" xfId="1" applyNumberFormat="1" applyFont="1" applyFill="1" applyBorder="1" applyAlignment="1">
      <alignment horizontal="right" vertical="center"/>
    </xf>
    <xf numFmtId="0" fontId="16" fillId="3" borderId="4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1" fillId="5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5" borderId="1" xfId="0" applyFont="1" applyFill="1" applyBorder="1"/>
    <xf numFmtId="165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6" fillId="5" borderId="6" xfId="0" applyFont="1" applyFill="1" applyBorder="1" applyAlignment="1">
      <alignment horizontal="center" vertical="center" wrapText="1"/>
    </xf>
    <xf numFmtId="165" fontId="5" fillId="4" borderId="6" xfId="0" applyNumberFormat="1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/>
    <xf numFmtId="0" fontId="13" fillId="2" borderId="1" xfId="0" applyFont="1" applyFill="1" applyBorder="1" applyAlignment="1">
      <alignment horizontal="center" vertical="center" wrapText="1"/>
    </xf>
    <xf numFmtId="3" fontId="13" fillId="2" borderId="0" xfId="0" applyNumberFormat="1" applyFont="1" applyFill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629203</xdr:colOff>
      <xdr:row>34</xdr:row>
      <xdr:rowOff>93616</xdr:rowOff>
    </xdr:from>
    <xdr:to>
      <xdr:col>6</xdr:col>
      <xdr:colOff>485065</xdr:colOff>
      <xdr:row>54</xdr:row>
      <xdr:rowOff>57666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36B861-F33B-DE88-8697-E319BD763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4016" y="16202772"/>
          <a:ext cx="7475227" cy="4484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zoomScale="80" zoomScaleNormal="80" workbookViewId="0">
      <pane xSplit="2" ySplit="2" topLeftCell="C29" activePane="bottomRight" state="frozen"/>
      <selection pane="topRight" activeCell="C1" sqref="C1"/>
      <selection pane="bottomLeft" activeCell="A3" sqref="A3"/>
      <selection pane="bottomRight" activeCell="E12" sqref="E12"/>
    </sheetView>
  </sheetViews>
  <sheetFormatPr defaultColWidth="9.109375" defaultRowHeight="18" x14ac:dyDescent="0.35"/>
  <cols>
    <col min="1" max="1" width="6" style="1" customWidth="1"/>
    <col min="2" max="2" width="51" style="1" customWidth="1"/>
    <col min="3" max="3" width="19.44140625" style="1" customWidth="1"/>
    <col min="4" max="6" width="13.5546875" style="1" customWidth="1"/>
    <col min="7" max="7" width="48.109375" style="2" customWidth="1"/>
    <col min="8" max="8" width="15" style="2" customWidth="1"/>
    <col min="9" max="9" width="14.33203125" style="1" customWidth="1"/>
    <col min="10" max="16384" width="9.109375" style="1"/>
  </cols>
  <sheetData>
    <row r="1" spans="1:9" ht="58.2" customHeight="1" thickBot="1" x14ac:dyDescent="0.4">
      <c r="A1" s="83" t="s">
        <v>48</v>
      </c>
      <c r="B1" s="84"/>
      <c r="C1" s="84"/>
      <c r="D1" s="84"/>
      <c r="E1" s="84"/>
      <c r="F1" s="84"/>
      <c r="G1" s="84"/>
      <c r="H1" s="85"/>
    </row>
    <row r="2" spans="1:9" ht="30.6" customHeight="1" x14ac:dyDescent="0.35">
      <c r="A2" s="14" t="s">
        <v>3</v>
      </c>
      <c r="B2" s="15" t="s">
        <v>0</v>
      </c>
      <c r="C2" s="61">
        <v>2023</v>
      </c>
      <c r="D2" s="15">
        <v>2024</v>
      </c>
      <c r="E2" s="15">
        <v>2025</v>
      </c>
      <c r="F2" s="15">
        <v>2026</v>
      </c>
      <c r="G2" s="15" t="s">
        <v>1</v>
      </c>
      <c r="H2" s="64" t="s">
        <v>4</v>
      </c>
      <c r="I2" s="71" t="s">
        <v>49</v>
      </c>
    </row>
    <row r="3" spans="1:9" ht="30.6" customHeight="1" x14ac:dyDescent="0.35">
      <c r="A3" s="20"/>
      <c r="B3" s="21" t="s">
        <v>21</v>
      </c>
      <c r="C3" s="22"/>
      <c r="D3" s="23"/>
      <c r="E3" s="23"/>
      <c r="F3" s="23"/>
      <c r="G3" s="23"/>
      <c r="H3" s="23"/>
      <c r="I3" s="72"/>
    </row>
    <row r="4" spans="1:9" ht="36" customHeight="1" x14ac:dyDescent="0.35">
      <c r="A4" s="24">
        <v>1</v>
      </c>
      <c r="B4" s="25" t="s">
        <v>22</v>
      </c>
      <c r="C4" s="54"/>
      <c r="D4" s="27">
        <v>1000734.0258000001</v>
      </c>
      <c r="E4" s="27">
        <f>D4*1.02</f>
        <v>1020748.7063160001</v>
      </c>
      <c r="F4" s="27">
        <f>E4*1.02</f>
        <v>1041163.6804423201</v>
      </c>
      <c r="G4" s="28" t="s">
        <v>23</v>
      </c>
      <c r="H4" s="28"/>
      <c r="I4" s="73" t="s">
        <v>50</v>
      </c>
    </row>
    <row r="5" spans="1:9" ht="36" customHeight="1" x14ac:dyDescent="0.35">
      <c r="A5" s="29"/>
      <c r="B5" s="30" t="s">
        <v>24</v>
      </c>
      <c r="C5" s="55"/>
      <c r="D5" s="31"/>
      <c r="E5" s="31"/>
      <c r="F5" s="31"/>
      <c r="G5" s="31"/>
      <c r="H5" s="32"/>
      <c r="I5" s="74"/>
    </row>
    <row r="6" spans="1:9" ht="36" customHeight="1" x14ac:dyDescent="0.35">
      <c r="A6" s="24">
        <v>2</v>
      </c>
      <c r="B6" s="25" t="s">
        <v>25</v>
      </c>
      <c r="C6" s="54"/>
      <c r="D6" s="27">
        <v>180203.72640000001</v>
      </c>
      <c r="E6" s="27">
        <f>D6*1.02</f>
        <v>183807.80092800001</v>
      </c>
      <c r="F6" s="27">
        <f>E6*1.02</f>
        <v>187483.95694656001</v>
      </c>
      <c r="G6" s="25" t="s">
        <v>26</v>
      </c>
      <c r="H6" s="25"/>
      <c r="I6" s="73" t="s">
        <v>50</v>
      </c>
    </row>
    <row r="7" spans="1:9" ht="36" customHeight="1" x14ac:dyDescent="0.35">
      <c r="A7" s="33">
        <v>3</v>
      </c>
      <c r="B7" s="34" t="s">
        <v>53</v>
      </c>
      <c r="C7" s="56"/>
      <c r="D7" s="35">
        <v>165000</v>
      </c>
      <c r="E7" s="35">
        <f t="shared" ref="E7:F9" si="0">D7*1.02</f>
        <v>168300</v>
      </c>
      <c r="F7" s="35">
        <f t="shared" si="0"/>
        <v>171666</v>
      </c>
      <c r="G7" s="36" t="s">
        <v>23</v>
      </c>
      <c r="H7" s="36" t="s">
        <v>40</v>
      </c>
      <c r="I7" s="65"/>
    </row>
    <row r="8" spans="1:9" ht="36" customHeight="1" x14ac:dyDescent="0.35">
      <c r="A8" s="33">
        <v>4</v>
      </c>
      <c r="B8" s="34" t="s">
        <v>52</v>
      </c>
      <c r="C8" s="56"/>
      <c r="D8" s="35">
        <v>165000</v>
      </c>
      <c r="E8" s="35">
        <f t="shared" ref="E8" si="1">D8*1.02</f>
        <v>168300</v>
      </c>
      <c r="F8" s="35">
        <f t="shared" ref="F8" si="2">E8*1.02</f>
        <v>171666</v>
      </c>
      <c r="G8" s="36" t="s">
        <v>23</v>
      </c>
      <c r="H8" s="36" t="s">
        <v>40</v>
      </c>
      <c r="I8" s="65"/>
    </row>
    <row r="9" spans="1:9" ht="52.2" customHeight="1" x14ac:dyDescent="0.35">
      <c r="A9" s="24">
        <v>5</v>
      </c>
      <c r="B9" s="25" t="s">
        <v>27</v>
      </c>
      <c r="C9" s="54"/>
      <c r="D9" s="27">
        <v>107373.02340000001</v>
      </c>
      <c r="E9" s="27">
        <f t="shared" si="0"/>
        <v>109520.48386800001</v>
      </c>
      <c r="F9" s="27">
        <f t="shared" si="0"/>
        <v>111710.89354536001</v>
      </c>
      <c r="G9" s="28" t="s">
        <v>42</v>
      </c>
      <c r="H9" s="66"/>
      <c r="I9" s="73" t="s">
        <v>50</v>
      </c>
    </row>
    <row r="10" spans="1:9" ht="25.8" customHeight="1" x14ac:dyDescent="0.35">
      <c r="A10" s="24">
        <v>6</v>
      </c>
      <c r="B10" s="25" t="s">
        <v>28</v>
      </c>
      <c r="C10" s="54"/>
      <c r="D10" s="60">
        <v>800000</v>
      </c>
      <c r="E10" s="60">
        <v>875000</v>
      </c>
      <c r="F10" s="60">
        <v>950000</v>
      </c>
      <c r="G10" s="62" t="s">
        <v>2</v>
      </c>
      <c r="H10" s="28"/>
      <c r="I10" s="73" t="s">
        <v>50</v>
      </c>
    </row>
    <row r="11" spans="1:9" ht="42" customHeight="1" x14ac:dyDescent="0.35">
      <c r="A11" s="24">
        <v>7</v>
      </c>
      <c r="B11" s="25" t="s">
        <v>29</v>
      </c>
      <c r="C11" s="37"/>
      <c r="D11" s="38"/>
      <c r="E11" s="59"/>
      <c r="F11" s="59"/>
      <c r="G11" s="28" t="s">
        <v>43</v>
      </c>
      <c r="H11" s="28"/>
      <c r="I11" s="75" t="s">
        <v>51</v>
      </c>
    </row>
    <row r="12" spans="1:9" ht="96.6" customHeight="1" x14ac:dyDescent="0.35">
      <c r="A12" s="24">
        <v>8</v>
      </c>
      <c r="B12" s="25" t="s">
        <v>30</v>
      </c>
      <c r="C12" s="37"/>
      <c r="D12" s="38"/>
      <c r="E12" s="39"/>
      <c r="F12" s="39"/>
      <c r="G12" s="28" t="s">
        <v>44</v>
      </c>
      <c r="H12" s="28"/>
      <c r="I12" s="75" t="s">
        <v>51</v>
      </c>
    </row>
    <row r="13" spans="1:9" ht="36" x14ac:dyDescent="0.35">
      <c r="A13" s="24">
        <v>9</v>
      </c>
      <c r="B13" s="40" t="s">
        <v>31</v>
      </c>
      <c r="C13" s="37"/>
      <c r="D13" s="41"/>
      <c r="E13" s="42"/>
      <c r="F13" s="42"/>
      <c r="G13" s="28" t="s">
        <v>20</v>
      </c>
      <c r="H13" s="28"/>
      <c r="I13" s="75" t="s">
        <v>51</v>
      </c>
    </row>
    <row r="14" spans="1:9" ht="90" x14ac:dyDescent="0.35">
      <c r="A14" s="24">
        <v>10</v>
      </c>
      <c r="B14" s="40" t="s">
        <v>32</v>
      </c>
      <c r="C14" s="26"/>
      <c r="D14" s="41"/>
      <c r="E14" s="27"/>
      <c r="F14" s="42"/>
      <c r="G14" s="28" t="s">
        <v>45</v>
      </c>
      <c r="H14" s="28"/>
      <c r="I14" s="75" t="s">
        <v>51</v>
      </c>
    </row>
    <row r="15" spans="1:9" ht="43.8" customHeight="1" x14ac:dyDescent="0.35">
      <c r="A15" s="24">
        <v>11</v>
      </c>
      <c r="B15" s="43" t="s">
        <v>33</v>
      </c>
      <c r="C15" s="26"/>
      <c r="D15" s="44"/>
      <c r="E15" s="45"/>
      <c r="F15" s="45"/>
      <c r="G15" s="46" t="s">
        <v>46</v>
      </c>
      <c r="H15" s="46"/>
      <c r="I15" s="75" t="s">
        <v>51</v>
      </c>
    </row>
    <row r="16" spans="1:9" ht="67.2" customHeight="1" x14ac:dyDescent="0.35">
      <c r="A16" s="24">
        <v>12</v>
      </c>
      <c r="B16" s="43" t="s">
        <v>34</v>
      </c>
      <c r="C16" s="26"/>
      <c r="D16" s="44"/>
      <c r="E16" s="45"/>
      <c r="F16" s="45"/>
      <c r="G16" s="46" t="s">
        <v>55</v>
      </c>
      <c r="H16" s="46"/>
      <c r="I16" s="75" t="s">
        <v>51</v>
      </c>
    </row>
    <row r="17" spans="1:9" ht="58.8" customHeight="1" x14ac:dyDescent="0.35">
      <c r="A17" s="24">
        <v>13</v>
      </c>
      <c r="B17" s="43" t="s">
        <v>35</v>
      </c>
      <c r="C17" s="26"/>
      <c r="D17" s="44"/>
      <c r="E17" s="45"/>
      <c r="F17" s="45"/>
      <c r="G17" s="63" t="s">
        <v>36</v>
      </c>
      <c r="H17" s="46"/>
      <c r="I17" s="75" t="s">
        <v>51</v>
      </c>
    </row>
    <row r="18" spans="1:9" ht="113.4" customHeight="1" x14ac:dyDescent="0.35">
      <c r="A18" s="47">
        <v>14</v>
      </c>
      <c r="B18" s="5" t="s">
        <v>9</v>
      </c>
      <c r="C18" s="48"/>
      <c r="D18" s="6">
        <v>30000</v>
      </c>
      <c r="E18" s="7">
        <v>35000</v>
      </c>
      <c r="F18" s="7"/>
      <c r="G18" s="3" t="s">
        <v>19</v>
      </c>
      <c r="H18" s="67">
        <v>4.875</v>
      </c>
      <c r="I18" s="68">
        <v>24</v>
      </c>
    </row>
    <row r="19" spans="1:9" ht="60" customHeight="1" x14ac:dyDescent="0.35">
      <c r="A19" s="47">
        <v>15</v>
      </c>
      <c r="B19" s="5" t="s">
        <v>8</v>
      </c>
      <c r="C19" s="49"/>
      <c r="D19" s="7">
        <v>20000</v>
      </c>
      <c r="E19" s="13">
        <v>20000</v>
      </c>
      <c r="F19" s="12"/>
      <c r="G19" s="3" t="s">
        <v>20</v>
      </c>
      <c r="H19" s="67">
        <v>6.1739130434782608</v>
      </c>
      <c r="I19" s="68">
        <v>23</v>
      </c>
    </row>
    <row r="20" spans="1:9" s="4" customFormat="1" ht="117" customHeight="1" x14ac:dyDescent="0.35">
      <c r="A20" s="47">
        <v>16</v>
      </c>
      <c r="B20" s="5" t="s">
        <v>7</v>
      </c>
      <c r="C20" s="48"/>
      <c r="D20" s="7">
        <v>100000</v>
      </c>
      <c r="E20" s="12"/>
      <c r="F20" s="12"/>
      <c r="G20" s="3" t="s">
        <v>37</v>
      </c>
      <c r="H20" s="67">
        <v>7.416666666666667</v>
      </c>
      <c r="I20" s="68">
        <v>24</v>
      </c>
    </row>
    <row r="21" spans="1:9" ht="79.8" customHeight="1" x14ac:dyDescent="0.35">
      <c r="A21" s="47">
        <v>17</v>
      </c>
      <c r="B21" s="9" t="s">
        <v>6</v>
      </c>
      <c r="C21" s="11"/>
      <c r="D21" s="10">
        <v>40000</v>
      </c>
      <c r="E21" s="11"/>
      <c r="F21" s="11"/>
      <c r="G21" s="19" t="s">
        <v>41</v>
      </c>
      <c r="H21" s="67">
        <v>7.6086956521739131</v>
      </c>
      <c r="I21" s="68">
        <v>23</v>
      </c>
    </row>
    <row r="22" spans="1:9" ht="36" x14ac:dyDescent="0.35">
      <c r="A22" s="47">
        <v>18</v>
      </c>
      <c r="B22" s="9" t="s">
        <v>10</v>
      </c>
      <c r="C22" s="48"/>
      <c r="D22" s="10">
        <v>60000</v>
      </c>
      <c r="E22" s="6">
        <v>35000</v>
      </c>
      <c r="F22" s="11"/>
      <c r="G22" s="19" t="s">
        <v>2</v>
      </c>
      <c r="H22" s="67">
        <v>5.375</v>
      </c>
      <c r="I22" s="68">
        <v>24</v>
      </c>
    </row>
    <row r="23" spans="1:9" ht="136.19999999999999" customHeight="1" x14ac:dyDescent="0.35">
      <c r="A23" s="47">
        <v>19</v>
      </c>
      <c r="B23" s="5" t="s">
        <v>11</v>
      </c>
      <c r="C23" s="48"/>
      <c r="D23" s="10">
        <f>49000-20000</f>
        <v>29000</v>
      </c>
      <c r="E23" s="6"/>
      <c r="F23" s="6"/>
      <c r="G23" s="3" t="s">
        <v>38</v>
      </c>
      <c r="H23" s="67">
        <v>7.958333333333333</v>
      </c>
      <c r="I23" s="68">
        <v>24</v>
      </c>
    </row>
    <row r="24" spans="1:9" ht="90" x14ac:dyDescent="0.35">
      <c r="A24" s="47">
        <v>20</v>
      </c>
      <c r="B24" s="5" t="s">
        <v>12</v>
      </c>
      <c r="C24" s="48"/>
      <c r="D24" s="10">
        <v>44000</v>
      </c>
      <c r="E24" s="6"/>
      <c r="F24" s="6"/>
      <c r="G24" s="3" t="s">
        <v>39</v>
      </c>
      <c r="H24" s="67">
        <v>7.0869565217391308</v>
      </c>
      <c r="I24" s="68">
        <v>23</v>
      </c>
    </row>
    <row r="25" spans="1:9" ht="35.4" customHeight="1" x14ac:dyDescent="0.35">
      <c r="A25" s="47">
        <v>21</v>
      </c>
      <c r="B25" s="5" t="s">
        <v>13</v>
      </c>
      <c r="C25" s="48"/>
      <c r="D25" s="10">
        <v>20000</v>
      </c>
      <c r="E25" s="6">
        <v>20000</v>
      </c>
      <c r="F25" s="6">
        <v>15000</v>
      </c>
      <c r="G25" s="19" t="s">
        <v>2</v>
      </c>
      <c r="H25" s="67">
        <v>7.041666666666667</v>
      </c>
      <c r="I25" s="68">
        <v>24</v>
      </c>
    </row>
    <row r="26" spans="1:9" ht="54" customHeight="1" x14ac:dyDescent="0.35">
      <c r="A26" s="47">
        <v>22</v>
      </c>
      <c r="B26" s="5" t="s">
        <v>14</v>
      </c>
      <c r="C26" s="48"/>
      <c r="D26" s="10">
        <v>30000</v>
      </c>
      <c r="E26" s="6"/>
      <c r="F26" s="6"/>
      <c r="G26" s="19" t="s">
        <v>2</v>
      </c>
      <c r="H26" s="67">
        <v>5.708333333333333</v>
      </c>
      <c r="I26" s="68">
        <v>24</v>
      </c>
    </row>
    <row r="27" spans="1:9" ht="63.6" customHeight="1" x14ac:dyDescent="0.35">
      <c r="A27" s="47">
        <v>23</v>
      </c>
      <c r="B27" s="5" t="s">
        <v>15</v>
      </c>
      <c r="C27" s="48"/>
      <c r="D27" s="10">
        <v>50000</v>
      </c>
      <c r="E27" s="10">
        <v>50000</v>
      </c>
      <c r="F27" s="10">
        <v>50000</v>
      </c>
      <c r="G27" s="19" t="s">
        <v>2</v>
      </c>
      <c r="H27" s="67">
        <v>7.708333333333333</v>
      </c>
      <c r="I27" s="68">
        <v>24</v>
      </c>
    </row>
    <row r="28" spans="1:9" ht="63.6" customHeight="1" x14ac:dyDescent="0.35">
      <c r="A28" s="47">
        <v>24</v>
      </c>
      <c r="B28" s="5" t="s">
        <v>16</v>
      </c>
      <c r="C28" s="48"/>
      <c r="D28" s="10">
        <v>56000</v>
      </c>
      <c r="E28" s="10"/>
      <c r="F28" s="10"/>
      <c r="G28" s="19" t="s">
        <v>2</v>
      </c>
      <c r="H28" s="67">
        <v>5.166666666666667</v>
      </c>
      <c r="I28" s="68">
        <v>24</v>
      </c>
    </row>
    <row r="29" spans="1:9" ht="63.6" customHeight="1" x14ac:dyDescent="0.35">
      <c r="A29" s="47">
        <v>25</v>
      </c>
      <c r="B29" s="5" t="s">
        <v>17</v>
      </c>
      <c r="C29" s="48"/>
      <c r="D29" s="10">
        <v>60000</v>
      </c>
      <c r="E29" s="10">
        <v>60000</v>
      </c>
      <c r="F29" s="10"/>
      <c r="G29" s="19" t="s">
        <v>2</v>
      </c>
      <c r="H29" s="67">
        <v>7.041666666666667</v>
      </c>
      <c r="I29" s="68">
        <v>24</v>
      </c>
    </row>
    <row r="30" spans="1:9" ht="68.400000000000006" customHeight="1" x14ac:dyDescent="0.35">
      <c r="A30" s="47">
        <v>26</v>
      </c>
      <c r="B30" s="5" t="s">
        <v>18</v>
      </c>
      <c r="C30" s="48"/>
      <c r="D30" s="10">
        <v>40000</v>
      </c>
      <c r="E30" s="10">
        <v>45000</v>
      </c>
      <c r="F30" s="10"/>
      <c r="G30" s="19" t="s">
        <v>41</v>
      </c>
      <c r="H30" s="67">
        <v>5.0434782608695654</v>
      </c>
      <c r="I30" s="68">
        <v>23</v>
      </c>
    </row>
    <row r="31" spans="1:9" ht="33" customHeight="1" x14ac:dyDescent="0.35">
      <c r="A31" s="16"/>
      <c r="B31" s="17" t="s">
        <v>5</v>
      </c>
      <c r="C31" s="57">
        <v>1231938</v>
      </c>
      <c r="D31" s="8">
        <f t="shared" ref="D31:F31" si="3">SUM(D6:D30)</f>
        <v>1996576.7498000001</v>
      </c>
      <c r="E31" s="8">
        <f t="shared" si="3"/>
        <v>1769928.284796</v>
      </c>
      <c r="F31" s="8">
        <f t="shared" si="3"/>
        <v>1657526.85049192</v>
      </c>
      <c r="G31" s="18"/>
      <c r="H31" s="18"/>
      <c r="I31" s="70"/>
    </row>
    <row r="32" spans="1:9" ht="33" customHeight="1" thickBot="1" x14ac:dyDescent="0.4">
      <c r="A32" s="50"/>
      <c r="B32" s="51" t="s">
        <v>47</v>
      </c>
      <c r="C32" s="58">
        <v>2063050</v>
      </c>
      <c r="D32" s="52">
        <f t="shared" ref="D32:F32" si="4">D31+D4</f>
        <v>2997310.7756000003</v>
      </c>
      <c r="E32" s="52">
        <f t="shared" si="4"/>
        <v>2790676.9911120003</v>
      </c>
      <c r="F32" s="52">
        <f t="shared" si="4"/>
        <v>2698690.5309342402</v>
      </c>
      <c r="G32" s="53"/>
      <c r="H32" s="69"/>
      <c r="I32" s="70"/>
    </row>
    <row r="33" spans="1:9" ht="33" customHeight="1" x14ac:dyDescent="0.35">
      <c r="A33" s="76"/>
      <c r="B33" s="81" t="s">
        <v>54</v>
      </c>
      <c r="C33" s="82"/>
      <c r="D33" s="82">
        <v>1267577</v>
      </c>
      <c r="E33" s="77"/>
      <c r="F33" s="77"/>
      <c r="G33" s="78"/>
      <c r="H33" s="79"/>
      <c r="I33" s="80"/>
    </row>
  </sheetData>
  <mergeCells count="1">
    <mergeCell ref="A1:H1"/>
  </mergeCells>
  <phoneticPr fontId="3" type="noConversion"/>
  <pageMargins left="0.45" right="0.45" top="0.75" bottom="0.75" header="0.3" footer="0.3"/>
  <pageSetup scale="5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Original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SungKwon Soh</dc:creator>
  <cp:lastModifiedBy>SungKwon Soh</cp:lastModifiedBy>
  <cp:lastPrinted>2023-08-23T13:35:52Z</cp:lastPrinted>
  <dcterms:created xsi:type="dcterms:W3CDTF">2021-08-02T05:45:35Z</dcterms:created>
  <dcterms:modified xsi:type="dcterms:W3CDTF">2023-12-03T18:39:52Z</dcterms:modified>
</cp:coreProperties>
</file>